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stands documenten Peter\Documenten\VES\Vrijspringen 2018\"/>
    </mc:Choice>
  </mc:AlternateContent>
  <bookViews>
    <workbookView xWindow="480" yWindow="120" windowWidth="22995" windowHeight="11325"/>
  </bookViews>
  <sheets>
    <sheet name="Blad2" sheetId="2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R3" i="2" l="1"/>
  <c r="S3" i="2" s="1"/>
  <c r="R7" i="2"/>
  <c r="S7" i="2" s="1"/>
  <c r="R13" i="2"/>
  <c r="S13" i="2" s="1"/>
  <c r="R5" i="2"/>
  <c r="S5" i="2" s="1"/>
  <c r="R9" i="2"/>
  <c r="S9" i="2" s="1"/>
  <c r="R10" i="2"/>
  <c r="S10" i="2" s="1"/>
  <c r="R11" i="2"/>
  <c r="S11" i="2" s="1"/>
  <c r="R12" i="2"/>
  <c r="S12" i="2" s="1"/>
  <c r="R4" i="2"/>
  <c r="S4" i="2" s="1"/>
  <c r="R20" i="2"/>
  <c r="S20" i="2" s="1"/>
  <c r="R19" i="2"/>
  <c r="S19" i="2" s="1"/>
  <c r="R31" i="2"/>
  <c r="S31" i="2" s="1"/>
  <c r="R32" i="2"/>
  <c r="S32" i="2" s="1"/>
  <c r="R22" i="2"/>
  <c r="S22" i="2" s="1"/>
  <c r="R34" i="2"/>
  <c r="S34" i="2" s="1"/>
  <c r="R17" i="2"/>
  <c r="S17" i="2" s="1"/>
  <c r="R23" i="2"/>
  <c r="S23" i="2" s="1"/>
  <c r="R36" i="2"/>
  <c r="S36" i="2" s="1"/>
  <c r="R38" i="2"/>
  <c r="S38" i="2" s="1"/>
  <c r="R25" i="2"/>
  <c r="S25" i="2" s="1"/>
  <c r="R16" i="2"/>
  <c r="S16" i="2" s="1"/>
  <c r="R33" i="2"/>
  <c r="S33" i="2" s="1"/>
  <c r="R29" i="2"/>
  <c r="S29" i="2" s="1"/>
  <c r="R30" i="2"/>
  <c r="S30" i="2" s="1"/>
  <c r="R15" i="2"/>
  <c r="S15" i="2" s="1"/>
  <c r="R37" i="2"/>
  <c r="S37" i="2" s="1"/>
  <c r="R18" i="2"/>
  <c r="S18" i="2" s="1"/>
  <c r="R27" i="2"/>
  <c r="S27" i="2" s="1"/>
  <c r="R21" i="2"/>
  <c r="S21" i="2" s="1"/>
  <c r="R24" i="2"/>
  <c r="S24" i="2" s="1"/>
  <c r="R8" i="2"/>
  <c r="S8" i="2" s="1"/>
  <c r="R35" i="2"/>
  <c r="S35" i="2" s="1"/>
  <c r="R28" i="2"/>
  <c r="S28" i="2" s="1"/>
  <c r="R26" i="2"/>
  <c r="S26" i="2" s="1"/>
  <c r="R6" i="2" l="1"/>
  <c r="S6" i="2" s="1"/>
</calcChain>
</file>

<file path=xl/sharedStrings.xml><?xml version="1.0" encoding="utf-8"?>
<sst xmlns="http://schemas.openxmlformats.org/spreadsheetml/2006/main" count="361" uniqueCount="238">
  <si>
    <t>x2</t>
  </si>
  <si>
    <t>galop</t>
  </si>
  <si>
    <t>reflex</t>
  </si>
  <si>
    <t>techn</t>
  </si>
  <si>
    <t>verm</t>
  </si>
  <si>
    <t>alg.in</t>
  </si>
  <si>
    <t>totaal</t>
  </si>
  <si>
    <t>%</t>
  </si>
  <si>
    <t>vrl</t>
  </si>
  <si>
    <t>kwpn</t>
  </si>
  <si>
    <t>Baltic VDL</t>
  </si>
  <si>
    <t>Zyona M</t>
  </si>
  <si>
    <t>Emilion</t>
  </si>
  <si>
    <t>Zeus</t>
  </si>
  <si>
    <t>Lucky Boy xx</t>
  </si>
  <si>
    <t>eig</t>
  </si>
  <si>
    <t>Dael, H.v</t>
  </si>
  <si>
    <t>Kelpen-Oler</t>
  </si>
  <si>
    <t>Old</t>
  </si>
  <si>
    <t>Cavtat</t>
  </si>
  <si>
    <t>Ever Grace</t>
  </si>
  <si>
    <t>Conan Z</t>
  </si>
  <si>
    <t>Cumano</t>
  </si>
  <si>
    <t>Randel Z</t>
  </si>
  <si>
    <t>Driessen, Stal</t>
  </si>
  <si>
    <t>Beesel</t>
  </si>
  <si>
    <t>Z</t>
  </si>
  <si>
    <t>Cester Z</t>
  </si>
  <si>
    <t>Candlelight Z</t>
  </si>
  <si>
    <t>Caretano Z</t>
  </si>
  <si>
    <t>Lux</t>
  </si>
  <si>
    <t>Capitol I</t>
  </si>
  <si>
    <t>Broek, S vd</t>
  </si>
  <si>
    <t>Ospel</t>
  </si>
  <si>
    <t>R</t>
  </si>
  <si>
    <t>Chaman</t>
  </si>
  <si>
    <t>Cappucino d’Almé CZ</t>
  </si>
  <si>
    <t>Contact vd Heffinck</t>
  </si>
  <si>
    <t>Coriall</t>
  </si>
  <si>
    <t>Alme Z</t>
  </si>
  <si>
    <t>Cuijpers E&amp;K</t>
  </si>
  <si>
    <t>Roermond</t>
  </si>
  <si>
    <t>mnl</t>
  </si>
  <si>
    <t>Dallas</t>
  </si>
  <si>
    <t>Florida C</t>
  </si>
  <si>
    <t>Hamlet</t>
  </si>
  <si>
    <t>Midnight</t>
  </si>
  <si>
    <t>Naturel</t>
  </si>
  <si>
    <t>Craenmehr, W</t>
  </si>
  <si>
    <t>Meterik</t>
  </si>
  <si>
    <t>Harley VDL</t>
  </si>
  <si>
    <t>Full-Wish T</t>
  </si>
  <si>
    <t>Ultimo</t>
  </si>
  <si>
    <t>Numero Uno</t>
  </si>
  <si>
    <t>Calvados</t>
  </si>
  <si>
    <t>Tax, Th</t>
  </si>
  <si>
    <t>Blitterswijck</t>
  </si>
  <si>
    <t>BWP</t>
  </si>
  <si>
    <t>Dieu Merci v T&amp;L</t>
  </si>
  <si>
    <t>Berenice v Koekshof</t>
  </si>
  <si>
    <t>Contender</t>
  </si>
  <si>
    <t>Camus</t>
  </si>
  <si>
    <t>Lys de Darmen</t>
  </si>
  <si>
    <t>Evens, Jaak</t>
  </si>
  <si>
    <t>Bocholt</t>
  </si>
  <si>
    <t>Vrl</t>
  </si>
  <si>
    <t>Baloubama</t>
  </si>
  <si>
    <t>Doraya Trichta FW</t>
  </si>
  <si>
    <t>Triomphe de Muze</t>
  </si>
  <si>
    <t>Burggraaf</t>
  </si>
  <si>
    <t>Haarlem</t>
  </si>
  <si>
    <t>Wijnboom</t>
  </si>
  <si>
    <t>Marek, M</t>
  </si>
  <si>
    <t>America</t>
  </si>
  <si>
    <t>Crusador</t>
  </si>
  <si>
    <t>Azalea</t>
  </si>
  <si>
    <t>Ovidus</t>
  </si>
  <si>
    <t>Iroko</t>
  </si>
  <si>
    <t>Martell xx</t>
  </si>
  <si>
    <t>Yapru, T</t>
  </si>
  <si>
    <t>Venray</t>
  </si>
  <si>
    <t>Cohinoor VDL</t>
  </si>
  <si>
    <t>Wirosa W</t>
  </si>
  <si>
    <t>Manhattan</t>
  </si>
  <si>
    <t>Dutch Boy</t>
  </si>
  <si>
    <t>Purioso</t>
  </si>
  <si>
    <t>Wagter, H</t>
  </si>
  <si>
    <t>Joosten, Hay</t>
  </si>
  <si>
    <t>Beringe</t>
  </si>
  <si>
    <t>Holst</t>
  </si>
  <si>
    <t>Adagio de Talma</t>
  </si>
  <si>
    <t>Annabell I</t>
  </si>
  <si>
    <t>Crawford</t>
  </si>
  <si>
    <t>Calypso II</t>
  </si>
  <si>
    <t>Rio Negro</t>
  </si>
  <si>
    <t>Vrenken, F</t>
  </si>
  <si>
    <t>Maasbree</t>
  </si>
  <si>
    <t>Arezzo VDL</t>
  </si>
  <si>
    <t>Gadelheid</t>
  </si>
  <si>
    <t>Namelus R</t>
  </si>
  <si>
    <t>Mermus R</t>
  </si>
  <si>
    <t>Bergerac</t>
  </si>
  <si>
    <t>Ardts, C</t>
  </si>
  <si>
    <t>Haps</t>
  </si>
  <si>
    <t>Canabis Z</t>
  </si>
  <si>
    <t>Flavour O</t>
  </si>
  <si>
    <t>Zambesi</t>
  </si>
  <si>
    <t>Indoctro</t>
  </si>
  <si>
    <t>Utrecht</t>
  </si>
  <si>
    <t>Jonkers, P</t>
  </si>
  <si>
    <t>Westerbeek</t>
  </si>
  <si>
    <t>Dominator Z</t>
  </si>
  <si>
    <t>Charmant BZ</t>
  </si>
  <si>
    <t>Zandor Z</t>
  </si>
  <si>
    <t>Comb Sloof Timmerman</t>
  </si>
  <si>
    <t>Hessch</t>
  </si>
  <si>
    <t>Flying Dream</t>
  </si>
  <si>
    <t>Golden Dream</t>
  </si>
  <si>
    <t>Zivona</t>
  </si>
  <si>
    <t>Elmshorn</t>
  </si>
  <si>
    <t>Voltaire</t>
  </si>
  <si>
    <t>Jasper</t>
  </si>
  <si>
    <t>Coenen, H</t>
  </si>
  <si>
    <t>Heijen</t>
  </si>
  <si>
    <t>L'Arc the Triomphe</t>
  </si>
  <si>
    <t>Nadine</t>
  </si>
  <si>
    <t>Quick Star</t>
  </si>
  <si>
    <t>Tout Feu D'Hex</t>
  </si>
  <si>
    <t>Le Mexico</t>
  </si>
  <si>
    <t>Keystud</t>
  </si>
  <si>
    <t>Roggel</t>
  </si>
  <si>
    <t>Quaprice Z</t>
  </si>
  <si>
    <t>Equira</t>
  </si>
  <si>
    <t>Mr. Blue</t>
  </si>
  <si>
    <t>Berlin</t>
  </si>
  <si>
    <t>Karlstad</t>
  </si>
  <si>
    <t>Stal Keysershof</t>
  </si>
  <si>
    <t>Wellerlooi</t>
  </si>
  <si>
    <t>Scendix</t>
  </si>
  <si>
    <t>Zenna</t>
  </si>
  <si>
    <t>Kennedy</t>
  </si>
  <si>
    <t>Rex Magna xx</t>
  </si>
  <si>
    <t>Lector</t>
  </si>
  <si>
    <t>Kollee, G</t>
  </si>
  <si>
    <t>Cardento</t>
  </si>
  <si>
    <t>Selena</t>
  </si>
  <si>
    <t>Jonggor's Ajonc</t>
  </si>
  <si>
    <t>Animo</t>
  </si>
  <si>
    <t>Stienen, M</t>
  </si>
  <si>
    <t>Nederweert</t>
  </si>
  <si>
    <t>Zirocco Blue</t>
  </si>
  <si>
    <t>Tres Bien</t>
  </si>
  <si>
    <t>Corland</t>
  </si>
  <si>
    <t>Silvio I</t>
  </si>
  <si>
    <t>Landino</t>
  </si>
  <si>
    <t>Gisbertz</t>
  </si>
  <si>
    <t>Beek</t>
  </si>
  <si>
    <t>Cape Coral RBF Z</t>
  </si>
  <si>
    <t>Estelle</t>
  </si>
  <si>
    <t>Corofino</t>
  </si>
  <si>
    <t>Cassini I</t>
  </si>
  <si>
    <t>Barnaul xx</t>
  </si>
  <si>
    <t>Coenen, M</t>
  </si>
  <si>
    <t>Tornesch</t>
  </si>
  <si>
    <t>Cuba Libre AG Z</t>
  </si>
  <si>
    <t>Alcatraz Son</t>
  </si>
  <si>
    <t>Wahnfried</t>
  </si>
  <si>
    <t>Jamal vd Heffinck</t>
  </si>
  <si>
    <t>Persea</t>
  </si>
  <si>
    <t>Carolus II</t>
  </si>
  <si>
    <t>Lantaan</t>
  </si>
  <si>
    <t>Rasputin</t>
  </si>
  <si>
    <t>Leenen, P</t>
  </si>
  <si>
    <t>Lomm</t>
  </si>
  <si>
    <t>Cidane</t>
  </si>
  <si>
    <t>Vicky</t>
  </si>
  <si>
    <t>Orlando</t>
  </si>
  <si>
    <t>Royal Bravour</t>
  </si>
  <si>
    <t>Wolfgang</t>
  </si>
  <si>
    <t>Verberne P</t>
  </si>
  <si>
    <t>St Oedenrode</t>
  </si>
  <si>
    <t>Celeste Z</t>
  </si>
  <si>
    <t>Carthago</t>
  </si>
  <si>
    <t>Dageraad</t>
  </si>
  <si>
    <t>Montfort, P v</t>
  </si>
  <si>
    <t>Maria Hoop</t>
  </si>
  <si>
    <t>Gitano</t>
  </si>
  <si>
    <t>Ceville</t>
  </si>
  <si>
    <t>Diabeau</t>
  </si>
  <si>
    <t>Ramiro</t>
  </si>
  <si>
    <t>Renville</t>
  </si>
  <si>
    <t>Grand Slam VDL</t>
  </si>
  <si>
    <t>Fantura</t>
  </si>
  <si>
    <t>Canturano</t>
  </si>
  <si>
    <t>Katell xx</t>
  </si>
  <si>
    <t>Concorde</t>
  </si>
  <si>
    <t>Geunis, Anouk</t>
  </si>
  <si>
    <t>Clarimo</t>
  </si>
  <si>
    <t>F-Gruppo Prom Celeste</t>
  </si>
  <si>
    <t>Quidam de Revel</t>
  </si>
  <si>
    <t>Fra Diavolo</t>
  </si>
  <si>
    <t>comb.Schulpen/Driessen</t>
  </si>
  <si>
    <t>nrps</t>
  </si>
  <si>
    <t>Royal Rose</t>
  </si>
  <si>
    <t>Procureur</t>
  </si>
  <si>
    <t>ruin</t>
  </si>
  <si>
    <t>Geliana</t>
  </si>
  <si>
    <t>Spartacus</t>
  </si>
  <si>
    <t>French Buffet xx</t>
  </si>
  <si>
    <t>Randwijk</t>
  </si>
  <si>
    <t>Peters, W</t>
  </si>
  <si>
    <t>Weer</t>
  </si>
  <si>
    <t>Cicero Z v Paemel</t>
  </si>
  <si>
    <t>Annabell OA</t>
  </si>
  <si>
    <t>Furioso II</t>
  </si>
  <si>
    <t>Broeke J,te</t>
  </si>
  <si>
    <t>Quintus</t>
  </si>
  <si>
    <t>Beamiek</t>
  </si>
  <si>
    <t>Valentino DDH</t>
  </si>
  <si>
    <t>Celano</t>
  </si>
  <si>
    <t>Ekstein</t>
  </si>
  <si>
    <t>Janssen J</t>
  </si>
  <si>
    <t>Mnl</t>
  </si>
  <si>
    <t>Waitina</t>
  </si>
  <si>
    <t>Waitaki</t>
  </si>
  <si>
    <t>Consul</t>
  </si>
  <si>
    <t>Diamant de Semilly</t>
  </si>
  <si>
    <t>Cette Mona Z</t>
  </si>
  <si>
    <t>Carthago Z</t>
  </si>
  <si>
    <t>Rebel I Z</t>
  </si>
  <si>
    <t>Alcanar xx</t>
  </si>
  <si>
    <t>Horsestud Thijs</t>
  </si>
  <si>
    <t>Henry Euine Business bv</t>
  </si>
  <si>
    <t>Deurne</t>
  </si>
  <si>
    <t>Bocholt (B)</t>
  </si>
  <si>
    <t>uitslag</t>
  </si>
  <si>
    <t>2  jarige</t>
  </si>
  <si>
    <t>3  - en 4 - jarige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</si>
</sst>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trike/>
      <sz val="10"/>
      <color theme="1"/>
      <name val="Arial"/>
      <family val="2"/>
    </font>
    <font>
      <strike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1" fillId="0" borderId="19" xfId="0" applyFont="1" applyBorder="1" applyAlignment="1"/>
    <xf numFmtId="0" fontId="4" fillId="2" borderId="21" xfId="0" applyNumberFormat="1" applyFont="1" applyFill="1" applyBorder="1" applyAlignment="1"/>
    <xf numFmtId="0" fontId="4" fillId="2" borderId="1" xfId="0" applyNumberFormat="1" applyFont="1" applyFill="1" applyBorder="1" applyAlignment="1"/>
    <xf numFmtId="0" fontId="4" fillId="2" borderId="6" xfId="0" applyNumberFormat="1" applyFont="1" applyFill="1" applyBorder="1" applyAlignment="1"/>
    <xf numFmtId="0" fontId="4" fillId="2" borderId="1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4" fillId="2" borderId="24" xfId="0" applyNumberFormat="1" applyFont="1" applyFill="1" applyBorder="1" applyAlignment="1"/>
    <xf numFmtId="0" fontId="4" fillId="2" borderId="23" xfId="0" applyNumberFormat="1" applyFont="1" applyFill="1" applyBorder="1" applyAlignment="1"/>
    <xf numFmtId="0" fontId="4" fillId="2" borderId="8" xfId="0" applyNumberFormat="1" applyFont="1" applyFill="1" applyBorder="1" applyAlignment="1"/>
    <xf numFmtId="0" fontId="4" fillId="2" borderId="9" xfId="0" applyNumberFormat="1" applyFont="1" applyFill="1" applyBorder="1" applyAlignment="1"/>
    <xf numFmtId="0" fontId="4" fillId="2" borderId="27" xfId="0" applyNumberFormat="1" applyFont="1" applyFill="1" applyBorder="1" applyAlignment="1"/>
    <xf numFmtId="0" fontId="4" fillId="2" borderId="12" xfId="0" applyNumberFormat="1" applyFont="1" applyFill="1" applyBorder="1" applyAlignment="1"/>
    <xf numFmtId="0" fontId="4" fillId="2" borderId="22" xfId="0" applyNumberFormat="1" applyFont="1" applyFill="1" applyBorder="1" applyAlignment="1"/>
    <xf numFmtId="0" fontId="5" fillId="0" borderId="19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6" xfId="0" applyFont="1" applyBorder="1"/>
    <xf numFmtId="0" fontId="0" fillId="0" borderId="9" xfId="0" applyFont="1" applyBorder="1"/>
    <xf numFmtId="0" fontId="6" fillId="0" borderId="6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7" xfId="0" applyFont="1" applyBorder="1"/>
    <xf numFmtId="0" fontId="0" fillId="0" borderId="28" xfId="0" applyFont="1" applyBorder="1"/>
    <xf numFmtId="0" fontId="3" fillId="2" borderId="3" xfId="0" applyNumberFormat="1" applyFont="1" applyFill="1" applyBorder="1" applyAlignment="1"/>
    <xf numFmtId="0" fontId="3" fillId="2" borderId="5" xfId="0" applyNumberFormat="1" applyFont="1" applyFill="1" applyBorder="1" applyAlignment="1"/>
    <xf numFmtId="0" fontId="3" fillId="2" borderId="14" xfId="0" applyNumberFormat="1" applyFont="1" applyFill="1" applyBorder="1" applyAlignment="1"/>
    <xf numFmtId="0" fontId="3" fillId="2" borderId="8" xfId="0" applyNumberFormat="1" applyFont="1" applyFill="1" applyBorder="1" applyAlignment="1"/>
    <xf numFmtId="0" fontId="3" fillId="2" borderId="12" xfId="0" applyNumberFormat="1" applyFont="1" applyFill="1" applyBorder="1" applyAlignment="1"/>
    <xf numFmtId="0" fontId="3" fillId="2" borderId="21" xfId="0" applyNumberFormat="1" applyFont="1" applyFill="1" applyBorder="1" applyAlignment="1"/>
    <xf numFmtId="0" fontId="0" fillId="0" borderId="17" xfId="0" applyFont="1" applyBorder="1"/>
    <xf numFmtId="49" fontId="3" fillId="2" borderId="20" xfId="0" applyNumberFormat="1" applyFont="1" applyFill="1" applyBorder="1" applyAlignment="1"/>
    <xf numFmtId="49" fontId="3" fillId="2" borderId="30" xfId="0" applyNumberFormat="1" applyFont="1" applyFill="1" applyBorder="1" applyAlignment="1"/>
    <xf numFmtId="49" fontId="3" fillId="2" borderId="31" xfId="0" applyNumberFormat="1" applyFont="1" applyFill="1" applyBorder="1" applyAlignment="1"/>
    <xf numFmtId="49" fontId="3" fillId="2" borderId="32" xfId="0" applyNumberFormat="1" applyFont="1" applyFill="1" applyBorder="1" applyAlignment="1"/>
    <xf numFmtId="0" fontId="0" fillId="0" borderId="10" xfId="0" applyFont="1" applyBorder="1"/>
    <xf numFmtId="0" fontId="1" fillId="0" borderId="18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0" fillId="0" borderId="19" xfId="0" applyFont="1" applyBorder="1"/>
    <xf numFmtId="0" fontId="0" fillId="0" borderId="5" xfId="0" applyFont="1" applyBorder="1"/>
    <xf numFmtId="0" fontId="0" fillId="0" borderId="8" xfId="0" applyFont="1" applyBorder="1"/>
    <xf numFmtId="10" fontId="1" fillId="0" borderId="19" xfId="0" applyNumberFormat="1" applyFont="1" applyBorder="1" applyAlignment="1"/>
    <xf numFmtId="10" fontId="1" fillId="0" borderId="20" xfId="0" applyNumberFormat="1" applyFont="1" applyBorder="1" applyAlignment="1"/>
    <xf numFmtId="10" fontId="1" fillId="0" borderId="7" xfId="0" applyNumberFormat="1" applyFont="1" applyBorder="1" applyAlignment="1"/>
    <xf numFmtId="10" fontId="1" fillId="0" borderId="2" xfId="0" applyNumberFormat="1" applyFont="1" applyBorder="1" applyAlignment="1"/>
    <xf numFmtId="10" fontId="1" fillId="0" borderId="29" xfId="0" applyNumberFormat="1" applyFont="1" applyBorder="1" applyAlignment="1"/>
    <xf numFmtId="10" fontId="1" fillId="0" borderId="0" xfId="0" applyNumberFormat="1" applyFont="1" applyBorder="1" applyAlignment="1"/>
    <xf numFmtId="10" fontId="7" fillId="0" borderId="25" xfId="0" applyNumberFormat="1" applyFont="1" applyBorder="1" applyAlignment="1"/>
    <xf numFmtId="0" fontId="7" fillId="0" borderId="0" xfId="0" applyFont="1" applyBorder="1" applyAlignment="1"/>
    <xf numFmtId="0" fontId="8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24" xfId="0" applyFont="1" applyBorder="1"/>
    <xf numFmtId="0" fontId="3" fillId="2" borderId="6" xfId="0" applyNumberFormat="1" applyFont="1" applyFill="1" applyBorder="1" applyAlignment="1"/>
    <xf numFmtId="0" fontId="3" fillId="2" borderId="24" xfId="0" applyNumberFormat="1" applyFont="1" applyFill="1" applyBorder="1" applyAlignment="1"/>
    <xf numFmtId="10" fontId="7" fillId="0" borderId="7" xfId="0" applyNumberFormat="1" applyFont="1" applyBorder="1" applyAlignment="1"/>
    <xf numFmtId="0" fontId="5" fillId="0" borderId="3" xfId="0" applyFont="1" applyBorder="1"/>
    <xf numFmtId="49" fontId="5" fillId="0" borderId="4" xfId="0" applyNumberFormat="1" applyFont="1" applyBorder="1"/>
    <xf numFmtId="0" fontId="5" fillId="0" borderId="4" xfId="0" applyFont="1" applyBorder="1"/>
    <xf numFmtId="0" fontId="5" fillId="0" borderId="26" xfId="0" applyFont="1" applyBorder="1"/>
    <xf numFmtId="0" fontId="0" fillId="0" borderId="12" xfId="0" applyFont="1" applyBorder="1"/>
    <xf numFmtId="0" fontId="3" fillId="2" borderId="4" xfId="0" applyNumberFormat="1" applyFont="1" applyFill="1" applyBorder="1" applyAlignment="1"/>
    <xf numFmtId="0" fontId="3" fillId="2" borderId="26" xfId="0" applyNumberFormat="1" applyFont="1" applyFill="1" applyBorder="1" applyAlignment="1"/>
    <xf numFmtId="0" fontId="5" fillId="0" borderId="14" xfId="0" applyFont="1" applyBorder="1"/>
    <xf numFmtId="0" fontId="5" fillId="0" borderId="15" xfId="0" applyFont="1" applyBorder="1"/>
    <xf numFmtId="0" fontId="5" fillId="0" borderId="28" xfId="0" applyFont="1" applyBorder="1"/>
    <xf numFmtId="0" fontId="3" fillId="2" borderId="15" xfId="0" applyNumberFormat="1" applyFont="1" applyFill="1" applyBorder="1" applyAlignment="1"/>
    <xf numFmtId="0" fontId="3" fillId="2" borderId="28" xfId="0" applyNumberFormat="1" applyFont="1" applyFill="1" applyBorder="1" applyAlignment="1"/>
    <xf numFmtId="10" fontId="7" fillId="0" borderId="16" xfId="0" applyNumberFormat="1" applyFont="1" applyBorder="1" applyAlignment="1"/>
    <xf numFmtId="166" fontId="1" fillId="0" borderId="29" xfId="0" applyNumberFormat="1" applyFont="1" applyBorder="1" applyAlignment="1"/>
    <xf numFmtId="0" fontId="5" fillId="0" borderId="33" xfId="0" applyFont="1" applyBorder="1"/>
    <xf numFmtId="0" fontId="10" fillId="2" borderId="2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10" fillId="2" borderId="22" xfId="0" applyNumberFormat="1" applyFont="1" applyFill="1" applyBorder="1" applyAlignment="1"/>
    <xf numFmtId="0" fontId="11" fillId="2" borderId="21" xfId="0" applyNumberFormat="1" applyFont="1" applyFill="1" applyBorder="1" applyAlignment="1"/>
    <xf numFmtId="10" fontId="12" fillId="0" borderId="2" xfId="0" applyNumberFormat="1" applyFont="1" applyBorder="1" applyAlignment="1"/>
    <xf numFmtId="0" fontId="12" fillId="0" borderId="0" xfId="0" applyFont="1" applyBorder="1" applyAlignment="1"/>
    <xf numFmtId="0" fontId="13" fillId="0" borderId="0" xfId="0" applyFont="1"/>
    <xf numFmtId="0" fontId="9" fillId="0" borderId="19" xfId="0" applyFont="1" applyBorder="1"/>
    <xf numFmtId="0" fontId="9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Normal="100" workbookViewId="0">
      <selection activeCell="E14" sqref="E14"/>
    </sheetView>
  </sheetViews>
  <sheetFormatPr defaultRowHeight="20.100000000000001" customHeight="1" x14ac:dyDescent="0.25"/>
  <cols>
    <col min="1" max="1" width="7.5703125" style="23" customWidth="1"/>
    <col min="2" max="2" width="4.5703125" style="23" bestFit="1" customWidth="1"/>
    <col min="3" max="3" width="5" style="23" bestFit="1" customWidth="1"/>
    <col min="4" max="4" width="5.85546875" style="23" bestFit="1" customWidth="1"/>
    <col min="5" max="5" width="18.42578125" style="23" customWidth="1"/>
    <col min="6" max="6" width="22" style="23" customWidth="1"/>
    <col min="7" max="7" width="18.42578125" style="23" customWidth="1"/>
    <col min="8" max="8" width="15.5703125" style="23" customWidth="1"/>
    <col min="9" max="9" width="14" style="23" customWidth="1"/>
    <col min="10" max="10" width="14.7109375" style="23" customWidth="1"/>
    <col min="11" max="11" width="20.7109375" style="23" customWidth="1"/>
    <col min="12" max="12" width="13.85546875" style="23" customWidth="1"/>
    <col min="13" max="13" width="6.140625" style="1" bestFit="1" customWidth="1"/>
    <col min="14" max="14" width="6.28515625" style="1" bestFit="1" customWidth="1"/>
    <col min="15" max="15" width="6" style="1" bestFit="1" customWidth="1"/>
    <col min="16" max="16" width="5.5703125" style="1" bestFit="1" customWidth="1"/>
    <col min="17" max="18" width="6.140625" style="1" bestFit="1" customWidth="1"/>
    <col min="19" max="19" width="8" style="52" customWidth="1"/>
    <col min="20" max="20" width="9.140625" style="1"/>
    <col min="21" max="16384" width="9.140625" style="2"/>
  </cols>
  <sheetData>
    <row r="1" spans="1:20" ht="20.100000000000001" customHeight="1" thickBot="1" x14ac:dyDescent="0.3">
      <c r="A1" s="39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"/>
      <c r="N1" s="40"/>
      <c r="O1" s="41"/>
      <c r="P1" s="41"/>
      <c r="Q1" s="42" t="s">
        <v>0</v>
      </c>
      <c r="R1" s="43"/>
      <c r="S1" s="47"/>
    </row>
    <row r="2" spans="1:20" ht="20.100000000000001" customHeight="1" thickBot="1" x14ac:dyDescent="0.3">
      <c r="A2" s="44"/>
      <c r="B2" s="87" t="s">
        <v>236</v>
      </c>
      <c r="C2" s="86"/>
      <c r="D2" s="88"/>
      <c r="E2" s="34"/>
      <c r="F2" s="34"/>
      <c r="G2" s="34"/>
      <c r="H2" s="34"/>
      <c r="I2" s="34"/>
      <c r="J2" s="34"/>
      <c r="K2" s="34"/>
      <c r="L2" s="34"/>
      <c r="M2" s="35" t="s">
        <v>1</v>
      </c>
      <c r="N2" s="36" t="s">
        <v>2</v>
      </c>
      <c r="O2" s="37" t="s">
        <v>3</v>
      </c>
      <c r="P2" s="37" t="s">
        <v>4</v>
      </c>
      <c r="Q2" s="37" t="s">
        <v>5</v>
      </c>
      <c r="R2" s="38" t="s">
        <v>6</v>
      </c>
      <c r="S2" s="48" t="s">
        <v>7</v>
      </c>
    </row>
    <row r="3" spans="1:20" s="55" customFormat="1" ht="20.100000000000001" customHeight="1" x14ac:dyDescent="0.25">
      <c r="A3" s="76">
        <v>1</v>
      </c>
      <c r="B3" s="64" t="s">
        <v>8</v>
      </c>
      <c r="C3" s="64">
        <v>2016</v>
      </c>
      <c r="D3" s="64" t="s">
        <v>18</v>
      </c>
      <c r="E3" s="64" t="s">
        <v>19</v>
      </c>
      <c r="F3" s="64" t="s">
        <v>20</v>
      </c>
      <c r="G3" s="64" t="s">
        <v>21</v>
      </c>
      <c r="H3" s="64" t="s">
        <v>22</v>
      </c>
      <c r="I3" s="64" t="s">
        <v>23</v>
      </c>
      <c r="J3" s="64"/>
      <c r="K3" s="64" t="s">
        <v>24</v>
      </c>
      <c r="L3" s="65" t="s">
        <v>25</v>
      </c>
      <c r="M3" s="28">
        <v>75</v>
      </c>
      <c r="N3" s="28">
        <v>70</v>
      </c>
      <c r="O3" s="28">
        <v>70</v>
      </c>
      <c r="P3" s="28">
        <v>80</v>
      </c>
      <c r="Q3" s="28">
        <v>70</v>
      </c>
      <c r="R3" s="28">
        <f>SUM(M3:P3)+(Q3*2)</f>
        <v>435</v>
      </c>
      <c r="S3" s="53">
        <f>R3/600</f>
        <v>0.72499999999999998</v>
      </c>
      <c r="T3" s="54"/>
    </row>
    <row r="4" spans="1:20" s="55" customFormat="1" ht="20.100000000000001" customHeight="1" x14ac:dyDescent="0.25">
      <c r="A4" s="56">
        <v>2</v>
      </c>
      <c r="B4" s="57" t="s">
        <v>65</v>
      </c>
      <c r="C4" s="57">
        <v>2016</v>
      </c>
      <c r="D4" s="57" t="s">
        <v>9</v>
      </c>
      <c r="E4" s="57" t="s">
        <v>81</v>
      </c>
      <c r="F4" s="57" t="s">
        <v>82</v>
      </c>
      <c r="G4" s="57" t="s">
        <v>83</v>
      </c>
      <c r="H4" s="57" t="s">
        <v>84</v>
      </c>
      <c r="I4" s="57" t="s">
        <v>85</v>
      </c>
      <c r="J4" s="57" t="s">
        <v>86</v>
      </c>
      <c r="K4" s="57" t="s">
        <v>87</v>
      </c>
      <c r="L4" s="58" t="s">
        <v>88</v>
      </c>
      <c r="M4" s="29">
        <v>75</v>
      </c>
      <c r="N4" s="59">
        <v>70</v>
      </c>
      <c r="O4" s="59">
        <v>70</v>
      </c>
      <c r="P4" s="59">
        <v>75</v>
      </c>
      <c r="Q4" s="60">
        <v>70</v>
      </c>
      <c r="R4" s="29">
        <f>SUM(M4:P4)+(Q4*2)</f>
        <v>430</v>
      </c>
      <c r="S4" s="61">
        <f>R4/600</f>
        <v>0.71666666666666667</v>
      </c>
      <c r="T4" s="54"/>
    </row>
    <row r="5" spans="1:20" s="55" customFormat="1" ht="20.100000000000001" customHeight="1" thickBot="1" x14ac:dyDescent="0.3">
      <c r="A5" s="69">
        <v>3</v>
      </c>
      <c r="B5" s="70" t="s">
        <v>42</v>
      </c>
      <c r="C5" s="70">
        <v>2016</v>
      </c>
      <c r="D5" s="70" t="s">
        <v>26</v>
      </c>
      <c r="E5" s="70" t="s">
        <v>43</v>
      </c>
      <c r="F5" s="70" t="s">
        <v>44</v>
      </c>
      <c r="G5" s="70" t="s">
        <v>45</v>
      </c>
      <c r="H5" s="70" t="s">
        <v>46</v>
      </c>
      <c r="I5" s="70" t="s">
        <v>47</v>
      </c>
      <c r="J5" s="70" t="s">
        <v>15</v>
      </c>
      <c r="K5" s="70" t="s">
        <v>48</v>
      </c>
      <c r="L5" s="71" t="s">
        <v>49</v>
      </c>
      <c r="M5" s="30">
        <v>75</v>
      </c>
      <c r="N5" s="72">
        <v>75</v>
      </c>
      <c r="O5" s="72">
        <v>65</v>
      </c>
      <c r="P5" s="72">
        <v>65</v>
      </c>
      <c r="Q5" s="73">
        <v>65</v>
      </c>
      <c r="R5" s="30">
        <f>SUM(M5:P5)+(Q5*2)</f>
        <v>410</v>
      </c>
      <c r="S5" s="74">
        <f>R5/600</f>
        <v>0.68333333333333335</v>
      </c>
      <c r="T5" s="54"/>
    </row>
    <row r="6" spans="1:20" ht="20.100000000000001" customHeight="1" x14ac:dyDescent="0.25">
      <c r="A6" s="66">
        <v>4</v>
      </c>
      <c r="B6" s="18" t="s">
        <v>8</v>
      </c>
      <c r="C6" s="18">
        <v>2016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24" t="s">
        <v>17</v>
      </c>
      <c r="M6" s="14">
        <v>70</v>
      </c>
      <c r="N6" s="7">
        <v>75</v>
      </c>
      <c r="O6" s="7">
        <v>65</v>
      </c>
      <c r="P6" s="7">
        <v>65</v>
      </c>
      <c r="Q6" s="10">
        <v>65</v>
      </c>
      <c r="R6" s="32">
        <f>SUM(M6:P6)+(Q6*2)</f>
        <v>405</v>
      </c>
      <c r="S6" s="75">
        <f>R6/600</f>
        <v>0.67500000000000004</v>
      </c>
    </row>
    <row r="7" spans="1:20" ht="20.100000000000001" customHeight="1" x14ac:dyDescent="0.25">
      <c r="A7" s="45">
        <v>5</v>
      </c>
      <c r="B7" s="19" t="s">
        <v>8</v>
      </c>
      <c r="C7" s="19">
        <v>2016</v>
      </c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15</v>
      </c>
      <c r="K7" s="19" t="s">
        <v>32</v>
      </c>
      <c r="L7" s="25" t="s">
        <v>33</v>
      </c>
      <c r="M7" s="8">
        <v>65</v>
      </c>
      <c r="N7" s="6">
        <v>70</v>
      </c>
      <c r="O7" s="6">
        <v>75</v>
      </c>
      <c r="P7" s="6">
        <v>65</v>
      </c>
      <c r="Q7" s="9">
        <v>65</v>
      </c>
      <c r="R7" s="29">
        <f>SUM(M7:P7)+(Q7*2)</f>
        <v>405</v>
      </c>
      <c r="S7" s="49">
        <f>R7/600</f>
        <v>0.67500000000000004</v>
      </c>
    </row>
    <row r="8" spans="1:20" ht="20.100000000000001" customHeight="1" x14ac:dyDescent="0.25">
      <c r="A8" s="45">
        <v>6</v>
      </c>
      <c r="B8" s="19" t="s">
        <v>65</v>
      </c>
      <c r="C8" s="19">
        <v>2015</v>
      </c>
      <c r="D8" s="19" t="s">
        <v>26</v>
      </c>
      <c r="E8" s="19" t="s">
        <v>212</v>
      </c>
      <c r="F8" s="19" t="s">
        <v>213</v>
      </c>
      <c r="G8" s="19" t="s">
        <v>107</v>
      </c>
      <c r="H8" s="19" t="s">
        <v>126</v>
      </c>
      <c r="I8" s="19" t="s">
        <v>214</v>
      </c>
      <c r="J8" s="19" t="s">
        <v>215</v>
      </c>
      <c r="K8" s="19" t="s">
        <v>87</v>
      </c>
      <c r="L8" s="25" t="s">
        <v>88</v>
      </c>
      <c r="M8" s="8">
        <v>70</v>
      </c>
      <c r="N8" s="6">
        <v>65</v>
      </c>
      <c r="O8" s="6">
        <v>70</v>
      </c>
      <c r="P8" s="6">
        <v>70</v>
      </c>
      <c r="Q8" s="9">
        <v>65</v>
      </c>
      <c r="R8" s="29">
        <f>SUM(M8:P8)+(Q8*2)</f>
        <v>405</v>
      </c>
      <c r="S8" s="49">
        <f t="shared" ref="S8:S13" si="0">R8/600</f>
        <v>0.67500000000000004</v>
      </c>
    </row>
    <row r="9" spans="1:20" ht="20.100000000000001" customHeight="1" x14ac:dyDescent="0.25">
      <c r="A9" s="45">
        <v>7</v>
      </c>
      <c r="B9" s="19" t="s">
        <v>8</v>
      </c>
      <c r="C9" s="19">
        <v>2016</v>
      </c>
      <c r="D9" s="19" t="s">
        <v>9</v>
      </c>
      <c r="E9" s="19" t="s">
        <v>50</v>
      </c>
      <c r="F9" s="19" t="s">
        <v>51</v>
      </c>
      <c r="G9" s="19" t="s">
        <v>52</v>
      </c>
      <c r="H9" s="19" t="s">
        <v>53</v>
      </c>
      <c r="I9" s="19" t="s">
        <v>54</v>
      </c>
      <c r="J9" s="19" t="s">
        <v>15</v>
      </c>
      <c r="K9" s="19" t="s">
        <v>55</v>
      </c>
      <c r="L9" s="25" t="s">
        <v>56</v>
      </c>
      <c r="M9" s="8">
        <v>70</v>
      </c>
      <c r="N9" s="6">
        <v>65</v>
      </c>
      <c r="O9" s="6">
        <v>75</v>
      </c>
      <c r="P9" s="6">
        <v>60</v>
      </c>
      <c r="Q9" s="9">
        <v>65</v>
      </c>
      <c r="R9" s="29">
        <f>SUM(M9:P9)+(Q9*2)</f>
        <v>400</v>
      </c>
      <c r="S9" s="49">
        <f t="shared" si="0"/>
        <v>0.66666666666666663</v>
      </c>
    </row>
    <row r="10" spans="1:20" ht="20.100000000000001" customHeight="1" x14ac:dyDescent="0.25">
      <c r="A10" s="45">
        <v>8</v>
      </c>
      <c r="B10" s="19" t="s">
        <v>42</v>
      </c>
      <c r="C10" s="19">
        <v>2016</v>
      </c>
      <c r="D10" s="19" t="s">
        <v>57</v>
      </c>
      <c r="E10" s="19" t="s">
        <v>58</v>
      </c>
      <c r="F10" s="19" t="s">
        <v>59</v>
      </c>
      <c r="G10" s="19" t="s">
        <v>60</v>
      </c>
      <c r="H10" s="19" t="s">
        <v>61</v>
      </c>
      <c r="I10" s="19" t="s">
        <v>62</v>
      </c>
      <c r="J10" s="19" t="s">
        <v>15</v>
      </c>
      <c r="K10" s="19" t="s">
        <v>63</v>
      </c>
      <c r="L10" s="25" t="s">
        <v>64</v>
      </c>
      <c r="M10" s="8">
        <v>65</v>
      </c>
      <c r="N10" s="6">
        <v>65</v>
      </c>
      <c r="O10" s="6">
        <v>70</v>
      </c>
      <c r="P10" s="6">
        <v>70</v>
      </c>
      <c r="Q10" s="9">
        <v>65</v>
      </c>
      <c r="R10" s="29">
        <f>SUM(M10:P10)+(Q10*2)</f>
        <v>400</v>
      </c>
      <c r="S10" s="49">
        <f t="shared" si="0"/>
        <v>0.66666666666666663</v>
      </c>
    </row>
    <row r="11" spans="1:20" ht="20.100000000000001" customHeight="1" x14ac:dyDescent="0.25">
      <c r="A11" s="45">
        <v>9</v>
      </c>
      <c r="B11" s="19" t="s">
        <v>65</v>
      </c>
      <c r="C11" s="19">
        <v>2016</v>
      </c>
      <c r="D11" s="19" t="s">
        <v>9</v>
      </c>
      <c r="E11" s="19" t="s">
        <v>66</v>
      </c>
      <c r="F11" s="19" t="s">
        <v>67</v>
      </c>
      <c r="G11" s="19" t="s">
        <v>68</v>
      </c>
      <c r="H11" s="19" t="s">
        <v>69</v>
      </c>
      <c r="I11" s="19" t="s">
        <v>70</v>
      </c>
      <c r="J11" s="19" t="s">
        <v>71</v>
      </c>
      <c r="K11" s="19" t="s">
        <v>72</v>
      </c>
      <c r="L11" s="25" t="s">
        <v>73</v>
      </c>
      <c r="M11" s="8">
        <v>65</v>
      </c>
      <c r="N11" s="6">
        <v>65</v>
      </c>
      <c r="O11" s="6">
        <v>70</v>
      </c>
      <c r="P11" s="6">
        <v>65</v>
      </c>
      <c r="Q11" s="9">
        <v>65</v>
      </c>
      <c r="R11" s="29">
        <f>SUM(M11:P11)+(Q11*2)</f>
        <v>395</v>
      </c>
      <c r="S11" s="49">
        <f t="shared" si="0"/>
        <v>0.65833333333333333</v>
      </c>
    </row>
    <row r="12" spans="1:20" ht="20.100000000000001" customHeight="1" x14ac:dyDescent="0.25">
      <c r="A12" s="46">
        <v>10</v>
      </c>
      <c r="B12" s="20" t="s">
        <v>65</v>
      </c>
      <c r="C12" s="20">
        <v>2016</v>
      </c>
      <c r="D12" s="20" t="s">
        <v>9</v>
      </c>
      <c r="E12" s="20" t="s">
        <v>74</v>
      </c>
      <c r="F12" s="20" t="s">
        <v>75</v>
      </c>
      <c r="G12" s="20" t="s">
        <v>76</v>
      </c>
      <c r="H12" s="20" t="s">
        <v>77</v>
      </c>
      <c r="I12" s="20" t="s">
        <v>78</v>
      </c>
      <c r="J12" s="20" t="s">
        <v>15</v>
      </c>
      <c r="K12" s="20" t="s">
        <v>79</v>
      </c>
      <c r="L12" s="26" t="s">
        <v>80</v>
      </c>
      <c r="M12" s="11">
        <v>60</v>
      </c>
      <c r="N12" s="12">
        <v>70</v>
      </c>
      <c r="O12" s="12">
        <v>70</v>
      </c>
      <c r="P12" s="12">
        <v>60</v>
      </c>
      <c r="Q12" s="13">
        <v>60</v>
      </c>
      <c r="R12" s="31">
        <f>SUM(M12:P12)+(Q12*2)</f>
        <v>380</v>
      </c>
      <c r="S12" s="49">
        <f t="shared" si="0"/>
        <v>0.6333333333333333</v>
      </c>
    </row>
    <row r="13" spans="1:20" ht="20.100000000000001" customHeight="1" thickBot="1" x14ac:dyDescent="0.3">
      <c r="A13" s="45">
        <v>11</v>
      </c>
      <c r="B13" s="19" t="s">
        <v>34</v>
      </c>
      <c r="C13" s="19">
        <v>2016</v>
      </c>
      <c r="D13" s="19" t="s">
        <v>26</v>
      </c>
      <c r="E13" s="19" t="s">
        <v>35</v>
      </c>
      <c r="F13" s="19" t="s">
        <v>36</v>
      </c>
      <c r="G13" s="19" t="s">
        <v>37</v>
      </c>
      <c r="H13" s="19" t="s">
        <v>38</v>
      </c>
      <c r="I13" s="19" t="s">
        <v>39</v>
      </c>
      <c r="J13" s="19" t="s">
        <v>15</v>
      </c>
      <c r="K13" s="19" t="s">
        <v>40</v>
      </c>
      <c r="L13" s="25" t="s">
        <v>41</v>
      </c>
      <c r="M13" s="8">
        <v>65</v>
      </c>
      <c r="N13" s="6">
        <v>60</v>
      </c>
      <c r="O13" s="6">
        <v>60</v>
      </c>
      <c r="P13" s="6">
        <v>60</v>
      </c>
      <c r="Q13" s="9">
        <v>60</v>
      </c>
      <c r="R13" s="29">
        <f>SUM(M13:P13)+(Q13*2)</f>
        <v>365</v>
      </c>
      <c r="S13" s="49">
        <f t="shared" si="0"/>
        <v>0.60833333333333328</v>
      </c>
    </row>
    <row r="14" spans="1:20" ht="20.100000000000001" customHeight="1" thickBot="1" x14ac:dyDescent="0.3">
      <c r="A14" s="16"/>
      <c r="B14" s="87" t="s">
        <v>237</v>
      </c>
      <c r="C14" s="86"/>
      <c r="D14" s="88"/>
      <c r="E14" s="17"/>
      <c r="F14" s="17"/>
      <c r="G14" s="17"/>
      <c r="H14" s="17"/>
      <c r="I14" s="17"/>
      <c r="J14" s="17"/>
      <c r="K14" s="17"/>
      <c r="L14" s="17"/>
      <c r="M14" s="4"/>
      <c r="N14" s="5"/>
      <c r="O14" s="5"/>
      <c r="P14" s="5"/>
      <c r="Q14" s="15" t="s">
        <v>0</v>
      </c>
      <c r="R14" s="33"/>
      <c r="S14" s="50"/>
    </row>
    <row r="15" spans="1:20" s="55" customFormat="1" ht="20.100000000000001" customHeight="1" x14ac:dyDescent="0.25">
      <c r="A15" s="62">
        <v>1</v>
      </c>
      <c r="B15" s="63" t="s">
        <v>65</v>
      </c>
      <c r="C15" s="64">
        <v>2015</v>
      </c>
      <c r="D15" s="64" t="s">
        <v>26</v>
      </c>
      <c r="E15" s="64" t="s">
        <v>116</v>
      </c>
      <c r="F15" s="64" t="s">
        <v>181</v>
      </c>
      <c r="G15" s="64" t="s">
        <v>182</v>
      </c>
      <c r="H15" s="64" t="s">
        <v>183</v>
      </c>
      <c r="I15" s="64" t="s">
        <v>121</v>
      </c>
      <c r="J15" s="64" t="s">
        <v>15</v>
      </c>
      <c r="K15" s="64" t="s">
        <v>184</v>
      </c>
      <c r="L15" s="65" t="s">
        <v>185</v>
      </c>
      <c r="M15" s="28">
        <v>90</v>
      </c>
      <c r="N15" s="67">
        <v>90</v>
      </c>
      <c r="O15" s="67">
        <v>90</v>
      </c>
      <c r="P15" s="67">
        <v>90</v>
      </c>
      <c r="Q15" s="68">
        <v>90</v>
      </c>
      <c r="R15" s="28">
        <f>SUM(M15:P15)+(Q15*2)</f>
        <v>540</v>
      </c>
      <c r="S15" s="53">
        <f>R15/600</f>
        <v>0.9</v>
      </c>
      <c r="T15" s="54"/>
    </row>
    <row r="16" spans="1:20" s="55" customFormat="1" ht="20.100000000000001" customHeight="1" x14ac:dyDescent="0.25">
      <c r="A16" s="56">
        <v>2</v>
      </c>
      <c r="B16" s="57" t="s">
        <v>8</v>
      </c>
      <c r="C16" s="57">
        <v>2015</v>
      </c>
      <c r="D16" s="57" t="s">
        <v>26</v>
      </c>
      <c r="E16" s="57" t="s">
        <v>157</v>
      </c>
      <c r="F16" s="57" t="s">
        <v>158</v>
      </c>
      <c r="G16" s="57" t="s">
        <v>159</v>
      </c>
      <c r="H16" s="57" t="s">
        <v>160</v>
      </c>
      <c r="I16" s="57" t="s">
        <v>161</v>
      </c>
      <c r="J16" s="57" t="s">
        <v>15</v>
      </c>
      <c r="K16" s="57" t="s">
        <v>162</v>
      </c>
      <c r="L16" s="58" t="s">
        <v>130</v>
      </c>
      <c r="M16" s="29">
        <v>80</v>
      </c>
      <c r="N16" s="59">
        <v>90</v>
      </c>
      <c r="O16" s="59">
        <v>95</v>
      </c>
      <c r="P16" s="59">
        <v>85</v>
      </c>
      <c r="Q16" s="60">
        <v>90</v>
      </c>
      <c r="R16" s="29">
        <f>SUM(M16:P16)+(Q16*2)</f>
        <v>530</v>
      </c>
      <c r="S16" s="61">
        <f>R16/600</f>
        <v>0.8833333333333333</v>
      </c>
      <c r="T16" s="54"/>
    </row>
    <row r="17" spans="1:20" s="55" customFormat="1" ht="20.100000000000001" customHeight="1" x14ac:dyDescent="0.25">
      <c r="A17" s="56">
        <v>3</v>
      </c>
      <c r="B17" s="57" t="s">
        <v>42</v>
      </c>
      <c r="C17" s="57">
        <v>2015</v>
      </c>
      <c r="D17" s="57" t="s">
        <v>26</v>
      </c>
      <c r="E17" s="57" t="s">
        <v>124</v>
      </c>
      <c r="F17" s="57" t="s">
        <v>125</v>
      </c>
      <c r="G17" s="57" t="s">
        <v>126</v>
      </c>
      <c r="H17" s="57" t="s">
        <v>127</v>
      </c>
      <c r="I17" s="57" t="s">
        <v>128</v>
      </c>
      <c r="J17" s="57" t="s">
        <v>15</v>
      </c>
      <c r="K17" s="57" t="s">
        <v>129</v>
      </c>
      <c r="L17" s="58" t="s">
        <v>130</v>
      </c>
      <c r="M17" s="29">
        <v>75</v>
      </c>
      <c r="N17" s="59">
        <v>85</v>
      </c>
      <c r="O17" s="59">
        <v>80</v>
      </c>
      <c r="P17" s="59">
        <v>85</v>
      </c>
      <c r="Q17" s="60">
        <v>85</v>
      </c>
      <c r="R17" s="29">
        <f>SUM(M17:P17)+(Q17*2)</f>
        <v>495</v>
      </c>
      <c r="S17" s="61">
        <f t="shared" ref="S17:S21" si="1">R17/600</f>
        <v>0.82499999999999996</v>
      </c>
      <c r="T17" s="54"/>
    </row>
    <row r="18" spans="1:20" s="55" customFormat="1" ht="20.100000000000001" customHeight="1" x14ac:dyDescent="0.25">
      <c r="A18" s="56">
        <v>4</v>
      </c>
      <c r="B18" s="57" t="s">
        <v>65</v>
      </c>
      <c r="C18" s="57">
        <v>2015</v>
      </c>
      <c r="D18" s="57" t="s">
        <v>9</v>
      </c>
      <c r="E18" s="57" t="s">
        <v>191</v>
      </c>
      <c r="F18" s="57" t="s">
        <v>192</v>
      </c>
      <c r="G18" s="57" t="s">
        <v>193</v>
      </c>
      <c r="H18" s="57" t="s">
        <v>194</v>
      </c>
      <c r="I18" s="57" t="s">
        <v>195</v>
      </c>
      <c r="J18" s="57" t="s">
        <v>15</v>
      </c>
      <c r="K18" s="57" t="s">
        <v>196</v>
      </c>
      <c r="L18" s="58" t="s">
        <v>234</v>
      </c>
      <c r="M18" s="29">
        <v>75</v>
      </c>
      <c r="N18" s="59">
        <v>80</v>
      </c>
      <c r="O18" s="59">
        <v>80</v>
      </c>
      <c r="P18" s="59">
        <v>80</v>
      </c>
      <c r="Q18" s="60">
        <v>80</v>
      </c>
      <c r="R18" s="29">
        <f>SUM(M18:P18)+(Q18*2)</f>
        <v>475</v>
      </c>
      <c r="S18" s="61">
        <f t="shared" si="1"/>
        <v>0.79166666666666663</v>
      </c>
      <c r="T18" s="54"/>
    </row>
    <row r="19" spans="1:20" s="55" customFormat="1" ht="20.100000000000001" customHeight="1" x14ac:dyDescent="0.25">
      <c r="A19" s="56">
        <v>5</v>
      </c>
      <c r="B19" s="57" t="s">
        <v>34</v>
      </c>
      <c r="C19" s="57">
        <v>2015</v>
      </c>
      <c r="D19" s="57" t="s">
        <v>9</v>
      </c>
      <c r="E19" s="57" t="s">
        <v>97</v>
      </c>
      <c r="F19" s="57" t="s">
        <v>98</v>
      </c>
      <c r="G19" s="57" t="s">
        <v>99</v>
      </c>
      <c r="H19" s="57" t="s">
        <v>100</v>
      </c>
      <c r="I19" s="57" t="s">
        <v>101</v>
      </c>
      <c r="J19" s="57" t="s">
        <v>15</v>
      </c>
      <c r="K19" s="57" t="s">
        <v>102</v>
      </c>
      <c r="L19" s="58" t="s">
        <v>103</v>
      </c>
      <c r="M19" s="29">
        <v>75</v>
      </c>
      <c r="N19" s="59">
        <v>80</v>
      </c>
      <c r="O19" s="59">
        <v>75</v>
      </c>
      <c r="P19" s="59">
        <v>80</v>
      </c>
      <c r="Q19" s="60">
        <v>80</v>
      </c>
      <c r="R19" s="29">
        <f>SUM(M19:P19)+(Q19*2)</f>
        <v>470</v>
      </c>
      <c r="S19" s="61">
        <f t="shared" si="1"/>
        <v>0.78333333333333333</v>
      </c>
      <c r="T19" s="54"/>
    </row>
    <row r="20" spans="1:20" s="55" customFormat="1" ht="20.100000000000001" customHeight="1" x14ac:dyDescent="0.25">
      <c r="A20" s="56">
        <v>6</v>
      </c>
      <c r="B20" s="57" t="s">
        <v>8</v>
      </c>
      <c r="C20" s="57">
        <v>2015</v>
      </c>
      <c r="D20" s="57" t="s">
        <v>89</v>
      </c>
      <c r="E20" s="57" t="s">
        <v>90</v>
      </c>
      <c r="F20" s="57" t="s">
        <v>91</v>
      </c>
      <c r="G20" s="57" t="s">
        <v>92</v>
      </c>
      <c r="H20" s="57" t="s">
        <v>93</v>
      </c>
      <c r="I20" s="57" t="s">
        <v>94</v>
      </c>
      <c r="J20" s="57" t="s">
        <v>15</v>
      </c>
      <c r="K20" s="57" t="s">
        <v>95</v>
      </c>
      <c r="L20" s="58" t="s">
        <v>96</v>
      </c>
      <c r="M20" s="29">
        <v>75</v>
      </c>
      <c r="N20" s="59">
        <v>70</v>
      </c>
      <c r="O20" s="59">
        <v>70</v>
      </c>
      <c r="P20" s="59">
        <v>80</v>
      </c>
      <c r="Q20" s="60">
        <v>75</v>
      </c>
      <c r="R20" s="29">
        <f>SUM(M20:P20)+(Q20*2)</f>
        <v>445</v>
      </c>
      <c r="S20" s="61">
        <f t="shared" si="1"/>
        <v>0.7416666666666667</v>
      </c>
      <c r="T20" s="54"/>
    </row>
    <row r="21" spans="1:20" ht="20.100000000000001" customHeight="1" thickBot="1" x14ac:dyDescent="0.3">
      <c r="A21" s="69">
        <v>7</v>
      </c>
      <c r="B21" s="70" t="s">
        <v>65</v>
      </c>
      <c r="C21" s="70">
        <v>2015</v>
      </c>
      <c r="D21" s="70" t="s">
        <v>202</v>
      </c>
      <c r="E21" s="70" t="s">
        <v>35</v>
      </c>
      <c r="F21" s="70" t="s">
        <v>203</v>
      </c>
      <c r="G21" s="70" t="s">
        <v>177</v>
      </c>
      <c r="H21" s="70" t="s">
        <v>178</v>
      </c>
      <c r="I21" s="70" t="s">
        <v>204</v>
      </c>
      <c r="J21" s="70" t="s">
        <v>15</v>
      </c>
      <c r="K21" s="70" t="s">
        <v>179</v>
      </c>
      <c r="L21" s="71" t="s">
        <v>180</v>
      </c>
      <c r="M21" s="30">
        <v>70</v>
      </c>
      <c r="N21" s="72">
        <v>75</v>
      </c>
      <c r="O21" s="72">
        <v>70</v>
      </c>
      <c r="P21" s="72">
        <v>80</v>
      </c>
      <c r="Q21" s="73">
        <v>75</v>
      </c>
      <c r="R21" s="30">
        <f>SUM(M21:P21)+(Q21*2)</f>
        <v>445</v>
      </c>
      <c r="S21" s="61">
        <f t="shared" si="1"/>
        <v>0.7416666666666667</v>
      </c>
    </row>
    <row r="22" spans="1:20" ht="20.100000000000001" customHeight="1" x14ac:dyDescent="0.25">
      <c r="A22" s="66">
        <v>8</v>
      </c>
      <c r="B22" s="18" t="s">
        <v>34</v>
      </c>
      <c r="C22" s="18">
        <v>2015</v>
      </c>
      <c r="D22" s="18" t="s">
        <v>9</v>
      </c>
      <c r="E22" s="18" t="s">
        <v>116</v>
      </c>
      <c r="F22" s="18" t="s">
        <v>44</v>
      </c>
      <c r="G22" s="18" t="s">
        <v>45</v>
      </c>
      <c r="H22" s="18" t="s">
        <v>46</v>
      </c>
      <c r="I22" s="18" t="s">
        <v>47</v>
      </c>
      <c r="J22" s="18" t="s">
        <v>15</v>
      </c>
      <c r="K22" s="18" t="s">
        <v>48</v>
      </c>
      <c r="L22" s="24" t="s">
        <v>49</v>
      </c>
      <c r="M22" s="14">
        <v>70</v>
      </c>
      <c r="N22" s="7">
        <v>70</v>
      </c>
      <c r="O22" s="7">
        <v>75</v>
      </c>
      <c r="P22" s="7">
        <v>75</v>
      </c>
      <c r="Q22" s="10">
        <v>75</v>
      </c>
      <c r="R22" s="32">
        <f>SUM(M22:P22)+(Q22*2)</f>
        <v>440</v>
      </c>
      <c r="S22" s="51">
        <f>R22/600</f>
        <v>0.73333333333333328</v>
      </c>
    </row>
    <row r="23" spans="1:20" ht="20.100000000000001" customHeight="1" x14ac:dyDescent="0.25">
      <c r="A23" s="45">
        <v>9</v>
      </c>
      <c r="B23" s="19" t="s">
        <v>8</v>
      </c>
      <c r="C23" s="19">
        <v>2015</v>
      </c>
      <c r="D23" s="19" t="s">
        <v>9</v>
      </c>
      <c r="E23" s="19" t="s">
        <v>131</v>
      </c>
      <c r="F23" s="19" t="s">
        <v>132</v>
      </c>
      <c r="G23" s="19" t="s">
        <v>133</v>
      </c>
      <c r="H23" s="19" t="s">
        <v>134</v>
      </c>
      <c r="I23" s="19" t="s">
        <v>135</v>
      </c>
      <c r="J23" s="19" t="s">
        <v>15</v>
      </c>
      <c r="K23" s="19" t="s">
        <v>136</v>
      </c>
      <c r="L23" s="25" t="s">
        <v>137</v>
      </c>
      <c r="M23" s="8">
        <v>70</v>
      </c>
      <c r="N23" s="6">
        <v>75</v>
      </c>
      <c r="O23" s="6">
        <v>70</v>
      </c>
      <c r="P23" s="6">
        <v>75</v>
      </c>
      <c r="Q23" s="9">
        <v>75</v>
      </c>
      <c r="R23" s="29">
        <f>SUM(M23:P23)+(Q23*2)</f>
        <v>440</v>
      </c>
      <c r="S23" s="49">
        <f>R23/600</f>
        <v>0.73333333333333328</v>
      </c>
    </row>
    <row r="24" spans="1:20" ht="20.100000000000001" customHeight="1" x14ac:dyDescent="0.25">
      <c r="A24" s="45">
        <v>10</v>
      </c>
      <c r="B24" s="19" t="s">
        <v>205</v>
      </c>
      <c r="C24" s="19">
        <v>2015</v>
      </c>
      <c r="D24" s="19" t="s">
        <v>9</v>
      </c>
      <c r="E24" s="19" t="s">
        <v>106</v>
      </c>
      <c r="F24" s="19" t="s">
        <v>206</v>
      </c>
      <c r="G24" s="19" t="s">
        <v>207</v>
      </c>
      <c r="H24" s="19" t="s">
        <v>208</v>
      </c>
      <c r="I24" s="19" t="s">
        <v>209</v>
      </c>
      <c r="J24" s="19" t="s">
        <v>15</v>
      </c>
      <c r="K24" s="19" t="s">
        <v>210</v>
      </c>
      <c r="L24" s="25" t="s">
        <v>211</v>
      </c>
      <c r="M24" s="8">
        <v>65</v>
      </c>
      <c r="N24" s="6">
        <v>70</v>
      </c>
      <c r="O24" s="6">
        <v>75</v>
      </c>
      <c r="P24" s="6">
        <v>80</v>
      </c>
      <c r="Q24" s="9">
        <v>75</v>
      </c>
      <c r="R24" s="29">
        <f>SUM(M24:P24)+(Q24*2)</f>
        <v>440</v>
      </c>
      <c r="S24" s="49">
        <f t="shared" ref="S24:S37" si="2">R24/600</f>
        <v>0.73333333333333328</v>
      </c>
    </row>
    <row r="25" spans="1:20" ht="20.100000000000001" customHeight="1" x14ac:dyDescent="0.25">
      <c r="A25" s="45">
        <v>11</v>
      </c>
      <c r="B25" s="19" t="s">
        <v>8</v>
      </c>
      <c r="C25" s="19">
        <v>2015</v>
      </c>
      <c r="D25" s="19" t="s">
        <v>9</v>
      </c>
      <c r="E25" s="19" t="s">
        <v>150</v>
      </c>
      <c r="F25" s="19" t="s">
        <v>151</v>
      </c>
      <c r="G25" s="19" t="s">
        <v>152</v>
      </c>
      <c r="H25" s="19" t="s">
        <v>153</v>
      </c>
      <c r="I25" s="19" t="s">
        <v>154</v>
      </c>
      <c r="J25" s="19" t="s">
        <v>15</v>
      </c>
      <c r="K25" s="19" t="s">
        <v>155</v>
      </c>
      <c r="L25" s="25" t="s">
        <v>156</v>
      </c>
      <c r="M25" s="8">
        <v>70</v>
      </c>
      <c r="N25" s="6">
        <v>75</v>
      </c>
      <c r="O25" s="6">
        <v>75</v>
      </c>
      <c r="P25" s="6">
        <v>75</v>
      </c>
      <c r="Q25" s="9">
        <v>70</v>
      </c>
      <c r="R25" s="29">
        <f>SUM(M25:P25)+(Q25*2)</f>
        <v>435</v>
      </c>
      <c r="S25" s="49">
        <f t="shared" si="2"/>
        <v>0.72499999999999998</v>
      </c>
    </row>
    <row r="26" spans="1:20" ht="20.100000000000001" customHeight="1" x14ac:dyDescent="0.25">
      <c r="A26" s="45">
        <v>12</v>
      </c>
      <c r="B26" s="19" t="s">
        <v>222</v>
      </c>
      <c r="C26" s="19">
        <v>2014</v>
      </c>
      <c r="D26" s="19" t="s">
        <v>26</v>
      </c>
      <c r="E26" s="19" t="s">
        <v>226</v>
      </c>
      <c r="F26" s="19" t="s">
        <v>227</v>
      </c>
      <c r="G26" s="19" t="s">
        <v>228</v>
      </c>
      <c r="H26" s="19" t="s">
        <v>229</v>
      </c>
      <c r="I26" s="19" t="s">
        <v>230</v>
      </c>
      <c r="J26" s="21" t="s">
        <v>231</v>
      </c>
      <c r="K26" s="21" t="s">
        <v>232</v>
      </c>
      <c r="L26" s="25" t="s">
        <v>233</v>
      </c>
      <c r="M26" s="8">
        <v>65</v>
      </c>
      <c r="N26" s="6">
        <v>65</v>
      </c>
      <c r="O26" s="6">
        <v>70</v>
      </c>
      <c r="P26" s="6">
        <v>80</v>
      </c>
      <c r="Q26" s="9">
        <v>70</v>
      </c>
      <c r="R26" s="29">
        <f>SUM(M26:P26)+(Q26*2)</f>
        <v>420</v>
      </c>
      <c r="S26" s="49">
        <f t="shared" si="2"/>
        <v>0.7</v>
      </c>
    </row>
    <row r="27" spans="1:20" ht="20.100000000000001" customHeight="1" x14ac:dyDescent="0.25">
      <c r="A27" s="45">
        <v>13</v>
      </c>
      <c r="B27" s="19" t="s">
        <v>65</v>
      </c>
      <c r="C27" s="19">
        <v>2015</v>
      </c>
      <c r="D27" s="19" t="s">
        <v>26</v>
      </c>
      <c r="E27" s="19" t="s">
        <v>197</v>
      </c>
      <c r="F27" s="19" t="s">
        <v>198</v>
      </c>
      <c r="G27" s="19" t="s">
        <v>199</v>
      </c>
      <c r="H27" s="19" t="s">
        <v>160</v>
      </c>
      <c r="I27" s="19" t="s">
        <v>200</v>
      </c>
      <c r="J27" s="19" t="s">
        <v>15</v>
      </c>
      <c r="K27" s="21" t="s">
        <v>201</v>
      </c>
      <c r="L27" s="25" t="s">
        <v>185</v>
      </c>
      <c r="M27" s="8">
        <v>65</v>
      </c>
      <c r="N27" s="6">
        <v>70</v>
      </c>
      <c r="O27" s="6">
        <v>75</v>
      </c>
      <c r="P27" s="6">
        <v>65</v>
      </c>
      <c r="Q27" s="9">
        <v>65</v>
      </c>
      <c r="R27" s="29">
        <f>SUM(M27:P27)+(Q27*2)</f>
        <v>405</v>
      </c>
      <c r="S27" s="49">
        <f t="shared" si="2"/>
        <v>0.67500000000000004</v>
      </c>
    </row>
    <row r="28" spans="1:20" ht="20.100000000000001" customHeight="1" x14ac:dyDescent="0.25">
      <c r="A28" s="45">
        <v>14</v>
      </c>
      <c r="B28" s="19" t="s">
        <v>222</v>
      </c>
      <c r="C28" s="19">
        <v>2014</v>
      </c>
      <c r="D28" s="19" t="s">
        <v>9</v>
      </c>
      <c r="E28" s="19" t="s">
        <v>167</v>
      </c>
      <c r="F28" s="19" t="s">
        <v>223</v>
      </c>
      <c r="G28" s="19" t="s">
        <v>224</v>
      </c>
      <c r="H28" s="19" t="s">
        <v>189</v>
      </c>
      <c r="I28" s="19" t="s">
        <v>225</v>
      </c>
      <c r="J28" s="19" t="s">
        <v>15</v>
      </c>
      <c r="K28" s="19" t="s">
        <v>172</v>
      </c>
      <c r="L28" s="25" t="s">
        <v>173</v>
      </c>
      <c r="M28" s="8">
        <v>65</v>
      </c>
      <c r="N28" s="6">
        <v>60</v>
      </c>
      <c r="O28" s="6">
        <v>70</v>
      </c>
      <c r="P28" s="6">
        <v>70</v>
      </c>
      <c r="Q28" s="9">
        <v>65</v>
      </c>
      <c r="R28" s="29">
        <f>SUM(M28:P28)+(Q28*2)</f>
        <v>395</v>
      </c>
      <c r="S28" s="49">
        <f t="shared" si="2"/>
        <v>0.65833333333333333</v>
      </c>
    </row>
    <row r="29" spans="1:20" ht="20.100000000000001" customHeight="1" x14ac:dyDescent="0.25">
      <c r="A29" s="45">
        <v>15</v>
      </c>
      <c r="B29" s="19" t="s">
        <v>65</v>
      </c>
      <c r="C29" s="19">
        <v>2015</v>
      </c>
      <c r="D29" s="19" t="s">
        <v>9</v>
      </c>
      <c r="E29" s="19" t="s">
        <v>167</v>
      </c>
      <c r="F29" s="19" t="s">
        <v>168</v>
      </c>
      <c r="G29" s="19" t="s">
        <v>169</v>
      </c>
      <c r="H29" s="19" t="s">
        <v>170</v>
      </c>
      <c r="I29" s="19" t="s">
        <v>171</v>
      </c>
      <c r="J29" s="19" t="s">
        <v>15</v>
      </c>
      <c r="K29" s="19" t="s">
        <v>172</v>
      </c>
      <c r="L29" s="25" t="s">
        <v>173</v>
      </c>
      <c r="M29" s="8">
        <v>65</v>
      </c>
      <c r="N29" s="6">
        <v>65</v>
      </c>
      <c r="O29" s="6">
        <v>65</v>
      </c>
      <c r="P29" s="6">
        <v>65</v>
      </c>
      <c r="Q29" s="9">
        <v>65</v>
      </c>
      <c r="R29" s="29">
        <f>SUM(M29:P29)+(Q29*2)</f>
        <v>390</v>
      </c>
      <c r="S29" s="49">
        <f t="shared" si="2"/>
        <v>0.65</v>
      </c>
    </row>
    <row r="30" spans="1:20" ht="20.100000000000001" customHeight="1" x14ac:dyDescent="0.25">
      <c r="A30" s="45">
        <v>16</v>
      </c>
      <c r="B30" s="19" t="s">
        <v>65</v>
      </c>
      <c r="C30" s="19">
        <v>2015</v>
      </c>
      <c r="D30" s="19" t="s">
        <v>9</v>
      </c>
      <c r="E30" s="19" t="s">
        <v>174</v>
      </c>
      <c r="F30" s="19" t="s">
        <v>175</v>
      </c>
      <c r="G30" s="19" t="s">
        <v>176</v>
      </c>
      <c r="H30" s="19" t="s">
        <v>177</v>
      </c>
      <c r="I30" s="19" t="s">
        <v>178</v>
      </c>
      <c r="J30" s="19" t="s">
        <v>15</v>
      </c>
      <c r="K30" s="19" t="s">
        <v>179</v>
      </c>
      <c r="L30" s="25" t="s">
        <v>180</v>
      </c>
      <c r="M30" s="8">
        <v>65</v>
      </c>
      <c r="N30" s="6">
        <v>65</v>
      </c>
      <c r="O30" s="6">
        <v>65</v>
      </c>
      <c r="P30" s="6">
        <v>65</v>
      </c>
      <c r="Q30" s="9">
        <v>65</v>
      </c>
      <c r="R30" s="29">
        <f>SUM(M30:P30)+(Q30*2)</f>
        <v>390</v>
      </c>
      <c r="S30" s="49">
        <f t="shared" si="2"/>
        <v>0.65</v>
      </c>
    </row>
    <row r="31" spans="1:20" ht="20.100000000000001" customHeight="1" x14ac:dyDescent="0.25">
      <c r="A31" s="45">
        <v>17</v>
      </c>
      <c r="B31" s="19" t="s">
        <v>8</v>
      </c>
      <c r="C31" s="19">
        <v>2015</v>
      </c>
      <c r="D31" s="19" t="s">
        <v>9</v>
      </c>
      <c r="E31" s="19" t="s">
        <v>104</v>
      </c>
      <c r="F31" s="19" t="s">
        <v>105</v>
      </c>
      <c r="G31" s="19" t="s">
        <v>106</v>
      </c>
      <c r="H31" s="19" t="s">
        <v>107</v>
      </c>
      <c r="I31" s="19" t="s">
        <v>108</v>
      </c>
      <c r="J31" s="19" t="s">
        <v>15</v>
      </c>
      <c r="K31" s="19" t="s">
        <v>109</v>
      </c>
      <c r="L31" s="25" t="s">
        <v>110</v>
      </c>
      <c r="M31" s="8">
        <v>65</v>
      </c>
      <c r="N31" s="6">
        <v>65</v>
      </c>
      <c r="O31" s="6">
        <v>60</v>
      </c>
      <c r="P31" s="6">
        <v>65</v>
      </c>
      <c r="Q31" s="9">
        <v>65</v>
      </c>
      <c r="R31" s="29">
        <f>SUM(M31:P31)+(Q31*2)</f>
        <v>385</v>
      </c>
      <c r="S31" s="49">
        <f t="shared" si="2"/>
        <v>0.64166666666666672</v>
      </c>
    </row>
    <row r="32" spans="1:20" ht="20.100000000000001" customHeight="1" x14ac:dyDescent="0.25">
      <c r="A32" s="45">
        <v>18</v>
      </c>
      <c r="B32" s="19" t="s">
        <v>8</v>
      </c>
      <c r="C32" s="19">
        <v>2015</v>
      </c>
      <c r="D32" s="19" t="s">
        <v>26</v>
      </c>
      <c r="E32" s="19" t="s">
        <v>111</v>
      </c>
      <c r="F32" s="19" t="s">
        <v>112</v>
      </c>
      <c r="G32" s="19" t="s">
        <v>29</v>
      </c>
      <c r="H32" s="19" t="s">
        <v>113</v>
      </c>
      <c r="I32" s="19" t="s">
        <v>39</v>
      </c>
      <c r="J32" s="19" t="s">
        <v>15</v>
      </c>
      <c r="K32" s="21" t="s">
        <v>114</v>
      </c>
      <c r="L32" s="23" t="s">
        <v>115</v>
      </c>
      <c r="M32" s="8">
        <v>65</v>
      </c>
      <c r="N32" s="6">
        <v>70</v>
      </c>
      <c r="O32" s="6">
        <v>60</v>
      </c>
      <c r="P32" s="6">
        <v>60</v>
      </c>
      <c r="Q32" s="9">
        <v>62</v>
      </c>
      <c r="R32" s="29">
        <f>SUM(M32:P32)+(Q32*2)</f>
        <v>379</v>
      </c>
      <c r="S32" s="49">
        <f t="shared" si="2"/>
        <v>0.63166666666666671</v>
      </c>
    </row>
    <row r="33" spans="1:20" ht="20.100000000000001" customHeight="1" x14ac:dyDescent="0.25">
      <c r="A33" s="45">
        <v>19</v>
      </c>
      <c r="B33" s="19" t="s">
        <v>42</v>
      </c>
      <c r="C33" s="19">
        <v>2015</v>
      </c>
      <c r="D33" s="19" t="s">
        <v>26</v>
      </c>
      <c r="E33" s="19" t="s">
        <v>163</v>
      </c>
      <c r="F33" s="19" t="s">
        <v>164</v>
      </c>
      <c r="G33" s="19" t="s">
        <v>152</v>
      </c>
      <c r="H33" s="19" t="s">
        <v>165</v>
      </c>
      <c r="I33" s="19" t="s">
        <v>166</v>
      </c>
      <c r="J33" s="19" t="s">
        <v>15</v>
      </c>
      <c r="K33" s="19" t="s">
        <v>155</v>
      </c>
      <c r="L33" s="25" t="s">
        <v>156</v>
      </c>
      <c r="M33" s="8">
        <v>65</v>
      </c>
      <c r="N33" s="6">
        <v>60</v>
      </c>
      <c r="O33" s="6">
        <v>65</v>
      </c>
      <c r="P33" s="6">
        <v>65</v>
      </c>
      <c r="Q33" s="9">
        <v>60</v>
      </c>
      <c r="R33" s="29">
        <f>SUM(M33:P33)+(Q33*2)</f>
        <v>375</v>
      </c>
      <c r="S33" s="49">
        <f t="shared" si="2"/>
        <v>0.625</v>
      </c>
    </row>
    <row r="34" spans="1:20" ht="20.100000000000001" customHeight="1" x14ac:dyDescent="0.25">
      <c r="A34" s="45">
        <v>20</v>
      </c>
      <c r="B34" s="19" t="s">
        <v>8</v>
      </c>
      <c r="C34" s="19">
        <v>2015</v>
      </c>
      <c r="D34" s="19" t="s">
        <v>9</v>
      </c>
      <c r="E34" s="19" t="s">
        <v>117</v>
      </c>
      <c r="F34" s="19" t="s">
        <v>118</v>
      </c>
      <c r="G34" s="19" t="s">
        <v>119</v>
      </c>
      <c r="H34" s="19" t="s">
        <v>120</v>
      </c>
      <c r="I34" s="19" t="s">
        <v>121</v>
      </c>
      <c r="J34" s="19" t="s">
        <v>15</v>
      </c>
      <c r="K34" s="19" t="s">
        <v>122</v>
      </c>
      <c r="L34" s="25" t="s">
        <v>123</v>
      </c>
      <c r="M34" s="8">
        <v>60</v>
      </c>
      <c r="N34" s="6">
        <v>65</v>
      </c>
      <c r="O34" s="6">
        <v>60</v>
      </c>
      <c r="P34" s="6">
        <v>65</v>
      </c>
      <c r="Q34" s="9">
        <v>60</v>
      </c>
      <c r="R34" s="29">
        <f>SUM(M34:P34)+(Q34*2)</f>
        <v>370</v>
      </c>
      <c r="S34" s="49">
        <f t="shared" si="2"/>
        <v>0.6166666666666667</v>
      </c>
    </row>
    <row r="35" spans="1:20" ht="20.100000000000001" customHeight="1" x14ac:dyDescent="0.25">
      <c r="A35" s="45">
        <v>21</v>
      </c>
      <c r="B35" s="19" t="s">
        <v>65</v>
      </c>
      <c r="C35" s="19">
        <v>2015</v>
      </c>
      <c r="D35" s="19" t="s">
        <v>9</v>
      </c>
      <c r="E35" s="19" t="s">
        <v>216</v>
      </c>
      <c r="F35" s="19" t="s">
        <v>217</v>
      </c>
      <c r="G35" s="19" t="s">
        <v>218</v>
      </c>
      <c r="H35" s="19" t="s">
        <v>219</v>
      </c>
      <c r="I35" s="19" t="s">
        <v>220</v>
      </c>
      <c r="J35" s="19" t="s">
        <v>221</v>
      </c>
      <c r="K35" s="19" t="s">
        <v>87</v>
      </c>
      <c r="L35" s="25" t="s">
        <v>88</v>
      </c>
      <c r="M35" s="8">
        <v>65</v>
      </c>
      <c r="N35" s="6">
        <v>60</v>
      </c>
      <c r="O35" s="6">
        <v>60</v>
      </c>
      <c r="P35" s="6">
        <v>65</v>
      </c>
      <c r="Q35" s="9">
        <v>60</v>
      </c>
      <c r="R35" s="29">
        <f>SUM(M35:P35)+(Q35*2)</f>
        <v>370</v>
      </c>
      <c r="S35" s="49">
        <f t="shared" si="2"/>
        <v>0.6166666666666667</v>
      </c>
    </row>
    <row r="36" spans="1:20" ht="20.100000000000001" customHeight="1" x14ac:dyDescent="0.25">
      <c r="A36" s="45">
        <v>22</v>
      </c>
      <c r="B36" s="19" t="s">
        <v>34</v>
      </c>
      <c r="C36" s="19">
        <v>2015</v>
      </c>
      <c r="D36" s="19" t="s">
        <v>26</v>
      </c>
      <c r="E36" s="19" t="s">
        <v>138</v>
      </c>
      <c r="F36" s="19" t="s">
        <v>139</v>
      </c>
      <c r="G36" s="19" t="s">
        <v>140</v>
      </c>
      <c r="H36" s="19" t="s">
        <v>141</v>
      </c>
      <c r="I36" s="19" t="s">
        <v>142</v>
      </c>
      <c r="J36" s="19" t="s">
        <v>15</v>
      </c>
      <c r="K36" s="19" t="s">
        <v>143</v>
      </c>
      <c r="L36" s="19" t="s">
        <v>96</v>
      </c>
      <c r="M36" s="6">
        <v>60</v>
      </c>
      <c r="N36" s="6">
        <v>60</v>
      </c>
      <c r="O36" s="6">
        <v>60</v>
      </c>
      <c r="P36" s="6">
        <v>60</v>
      </c>
      <c r="Q36" s="6">
        <v>60</v>
      </c>
      <c r="R36" s="59">
        <f>SUM(M36:P36)+(Q36*2)</f>
        <v>360</v>
      </c>
      <c r="S36" s="49">
        <f t="shared" si="2"/>
        <v>0.6</v>
      </c>
    </row>
    <row r="37" spans="1:20" ht="20.100000000000001" customHeight="1" thickBot="1" x14ac:dyDescent="0.3">
      <c r="A37" s="45">
        <v>23</v>
      </c>
      <c r="B37" s="22" t="s">
        <v>65</v>
      </c>
      <c r="C37" s="22">
        <v>2015</v>
      </c>
      <c r="D37" s="22" t="s">
        <v>9</v>
      </c>
      <c r="E37" s="22" t="s">
        <v>186</v>
      </c>
      <c r="F37" s="22" t="s">
        <v>187</v>
      </c>
      <c r="G37" s="22" t="s">
        <v>188</v>
      </c>
      <c r="H37" s="22" t="s">
        <v>189</v>
      </c>
      <c r="I37" s="22" t="s">
        <v>190</v>
      </c>
      <c r="J37" s="22" t="s">
        <v>15</v>
      </c>
      <c r="K37" s="22" t="s">
        <v>172</v>
      </c>
      <c r="L37" s="27" t="s">
        <v>173</v>
      </c>
      <c r="M37" s="11">
        <v>60</v>
      </c>
      <c r="N37" s="12">
        <v>60</v>
      </c>
      <c r="O37" s="12">
        <v>60</v>
      </c>
      <c r="P37" s="12">
        <v>60</v>
      </c>
      <c r="Q37" s="13">
        <v>60</v>
      </c>
      <c r="R37" s="31">
        <f>SUM(M37:P37)+(Q37*2)</f>
        <v>360</v>
      </c>
      <c r="S37" s="49">
        <f t="shared" si="2"/>
        <v>0.6</v>
      </c>
    </row>
    <row r="38" spans="1:20" s="83" customFormat="1" ht="20.100000000000001" customHeight="1" thickBot="1" x14ac:dyDescent="0.3">
      <c r="A38" s="84"/>
      <c r="B38" s="85" t="s">
        <v>8</v>
      </c>
      <c r="C38" s="85">
        <v>2015</v>
      </c>
      <c r="D38" s="85" t="s">
        <v>9</v>
      </c>
      <c r="E38" s="85" t="s">
        <v>144</v>
      </c>
      <c r="F38" s="85" t="s">
        <v>145</v>
      </c>
      <c r="G38" s="85" t="s">
        <v>120</v>
      </c>
      <c r="H38" s="85" t="s">
        <v>146</v>
      </c>
      <c r="I38" s="85" t="s">
        <v>147</v>
      </c>
      <c r="J38" s="85" t="s">
        <v>15</v>
      </c>
      <c r="K38" s="85" t="s">
        <v>148</v>
      </c>
      <c r="L38" s="85" t="s">
        <v>149</v>
      </c>
      <c r="M38" s="77"/>
      <c r="N38" s="78"/>
      <c r="O38" s="78"/>
      <c r="P38" s="78"/>
      <c r="Q38" s="79"/>
      <c r="R38" s="80">
        <f>SUM(M38:P38)+(Q38*2)</f>
        <v>0</v>
      </c>
      <c r="S38" s="81">
        <f>R38/60</f>
        <v>0</v>
      </c>
      <c r="T38" s="82"/>
    </row>
  </sheetData>
  <sortState ref="A15:S40">
    <sortCondition descending="1" ref="R15:R40"/>
  </sortState>
  <mergeCells count="2">
    <mergeCell ref="B14:D14"/>
    <mergeCell ref="B2:D2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67" orientation="landscape" verticalDpi="300" r:id="rId1"/>
  <headerFooter>
    <oddHeader>&amp;CUitslag Oranje van Eekeren Vrijspring Competitie 2018
Jury: Arnold Kootstra &amp; Willem Greve</oddHeader>
    <oddFooter>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jaspers</cp:lastModifiedBy>
  <cp:lastPrinted>2018-04-27T07:57:42Z</cp:lastPrinted>
  <dcterms:created xsi:type="dcterms:W3CDTF">2016-03-17T10:26:17Z</dcterms:created>
  <dcterms:modified xsi:type="dcterms:W3CDTF">2018-04-28T08:16:44Z</dcterms:modified>
</cp:coreProperties>
</file>